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15" windowHeight="132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<sst xmlns="http://schemas.openxmlformats.org/spreadsheetml/2006/main" count="21" uniqueCount="19">
  <si>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Person A</t>
  </si>
  <si>
    <t>Person B</t>
  </si>
  <si>
    <t>Years</t>
  </si>
  <si>
    <t>Account Growth</t>
  </si>
  <si>
    <t>Contributions</t>
  </si>
  <si>
    <t>Annual Contribution Amount:</t>
  </si>
  <si>
    <t>Annual Compounding Assumption:</t>
  </si>
  <si>
    <t>Please feel free to adjust the following variables:</t>
  </si>
  <si>
    <t>Person A after 59 years:</t>
  </si>
  <si>
    <t>Person B after 59 years:</t>
  </si>
  <si>
    <t>Difference in Favor of Person A:</t>
  </si>
  <si>
    <t>Person A Total Contributions:</t>
  </si>
  <si>
    <t>Person B Total Contributions:</t>
  </si>
  <si>
    <t>Difference in Total Contributions:</t>
  </si>
  <si>
    <t xml:space="preserve">This spreadsheet demonstrates the power of compounding by comparing the results of a smaller series of investments made earlier vs. a much larger series of investments made later that did not have the additional time benefit of compounding. In the example provided, Person A contributes a total of $50k over an initial 10 year period, and Person B contributes a total of $245k over 49 years. Despite Person B contributing nearly five times as much as Person A, Person A still comes out ahead in the end due to initial time given for the power of compounding to work in their favor. </t>
  </si>
  <si>
    <t>Person A return on invested capital:</t>
  </si>
  <si>
    <t>Person B return on invested capital:</t>
  </si>
  <si>
    <t>The Law of Compounding</t>
  </si>
  <si>
    <t>Totals: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</si>
</sst>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44" fontId="0" fillId="0" borderId="10" xfId="44" applyFont="1" applyBorder="1" applyAlignment="1">
      <alignment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4" xfId="44" applyFont="1" applyBorder="1" applyAlignment="1">
      <alignment/>
    </xf>
    <xf numFmtId="44" fontId="0" fillId="0" borderId="15" xfId="44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33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0" xfId="0" applyFont="1" applyAlignment="1">
      <alignment/>
    </xf>
    <xf numFmtId="10" fontId="33" fillId="32" borderId="7" xfId="57" applyNumberFormat="1" applyFont="1" applyFill="1" applyBorder="1" applyAlignment="1">
      <alignment/>
    </xf>
    <xf numFmtId="44" fontId="33" fillId="32" borderId="7" xfId="44" applyFont="1" applyFill="1" applyBorder="1" applyAlignment="1">
      <alignment/>
    </xf>
    <xf numFmtId="44" fontId="0" fillId="0" borderId="0" xfId="0" applyNumberFormat="1" applyAlignment="1">
      <alignment/>
    </xf>
    <xf numFmtId="0" fontId="33" fillId="0" borderId="0" xfId="0" applyFont="1" applyFill="1" applyBorder="1" applyAlignment="1">
      <alignment/>
    </xf>
    <xf numFmtId="0" fontId="33" fillId="0" borderId="20" xfId="0" applyFont="1" applyBorder="1" applyAlignment="1">
      <alignment/>
    </xf>
    <xf numFmtId="0" fontId="0" fillId="0" borderId="20" xfId="0" applyBorder="1" applyAlignment="1">
      <alignment/>
    </xf>
    <xf numFmtId="44" fontId="0" fillId="0" borderId="20" xfId="0" applyNumberFormat="1" applyBorder="1" applyAlignment="1">
      <alignment/>
    </xf>
    <xf numFmtId="10" fontId="0" fillId="0" borderId="0" xfId="57" applyNumberFormat="1" applyFont="1" applyAlignment="1">
      <alignment/>
    </xf>
    <xf numFmtId="9" fontId="0" fillId="0" borderId="0" xfId="57" applyNumberFormat="1" applyFont="1" applyAlignment="1">
      <alignment/>
    </xf>
    <xf numFmtId="9" fontId="33" fillId="0" borderId="0" xfId="57" applyNumberFormat="1" applyFont="1" applyAlignment="1">
      <alignment/>
    </xf>
    <xf numFmtId="9" fontId="33" fillId="0" borderId="0" xfId="57" applyFont="1" applyAlignment="1">
      <alignment/>
    </xf>
    <xf numFmtId="44" fontId="0" fillId="0" borderId="19" xfId="0" applyNumberFormat="1" applyBorder="1" applyAlignment="1">
      <alignment/>
    </xf>
    <xf numFmtId="44" fontId="0" fillId="0" borderId="21" xfId="0" applyNumberFormat="1" applyBorder="1" applyAlignment="1">
      <alignment/>
    </xf>
    <xf numFmtId="0" fontId="0" fillId="0" borderId="0" xfId="0" applyAlignment="1">
      <alignment horizontal="left" vertical="center" wrapText="1"/>
    </xf>
    <xf numFmtId="0" fontId="35" fillId="0" borderId="0" xfId="0" applyFont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22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1">
      <selection activeCell="E69" sqref="E69"/>
    </sheetView>
  </sheetViews>
  <sheetFormatPr defaultColWidth="9.140625" defaultRowHeight="15"/>
  <cols>
    <col min="1" max="1" width="9.140625" style="13" customWidth="1"/>
    <col min="2" max="2" width="19.28125" style="0" customWidth="1"/>
    <col min="3" max="3" width="13.7109375" style="0" customWidth="1"/>
    <col min="4" max="4" width="18.57421875" style="0" customWidth="1"/>
    <col min="5" max="5" width="13.00390625" style="0" customWidth="1"/>
    <col min="10" max="10" width="7.00390625" style="0" customWidth="1"/>
    <col min="11" max="11" width="18.421875" style="0" customWidth="1"/>
  </cols>
  <sheetData>
    <row r="1" spans="1:11" ht="18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3" spans="1:11" ht="14.25">
      <c r="A3" s="30" t="s">
        <v>14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4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4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4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ht="14.25" thickBot="1"/>
    <row r="8" spans="1:7" ht="15.75" customHeight="1" thickBot="1">
      <c r="A8" s="34" t="s">
        <v>2</v>
      </c>
      <c r="B8" s="32" t="s">
        <v>0</v>
      </c>
      <c r="C8" s="33"/>
      <c r="D8" s="32" t="s">
        <v>1</v>
      </c>
      <c r="E8" s="33"/>
      <c r="G8" s="16" t="s">
        <v>7</v>
      </c>
    </row>
    <row r="9" spans="1:5" ht="14.25" thickBot="1">
      <c r="A9" s="35"/>
      <c r="B9" s="14" t="s">
        <v>3</v>
      </c>
      <c r="C9" s="9" t="s">
        <v>4</v>
      </c>
      <c r="D9" s="9" t="s">
        <v>3</v>
      </c>
      <c r="E9" s="9" t="s">
        <v>4</v>
      </c>
    </row>
    <row r="10" spans="1:11" ht="14.25">
      <c r="A10" s="10">
        <v>1</v>
      </c>
      <c r="B10" s="1">
        <f>C10</f>
        <v>5000</v>
      </c>
      <c r="C10" s="2">
        <f>K10</f>
        <v>5000</v>
      </c>
      <c r="D10" s="1">
        <f>E10</f>
        <v>0</v>
      </c>
      <c r="E10" s="2"/>
      <c r="G10" s="16" t="s">
        <v>5</v>
      </c>
      <c r="K10" s="18">
        <v>5000</v>
      </c>
    </row>
    <row r="11" spans="1:11" ht="14.25">
      <c r="A11" s="11">
        <f>A10+1</f>
        <v>2</v>
      </c>
      <c r="B11" s="3">
        <f aca="true" t="shared" si="0" ref="B11:B42">(B10+C11)*(1+$K$11)</f>
        <v>10800</v>
      </c>
      <c r="C11" s="4">
        <f aca="true" t="shared" si="1" ref="C11:C19">C10</f>
        <v>5000</v>
      </c>
      <c r="D11" s="3">
        <f aca="true" t="shared" si="2" ref="D11:D18">(D10+E11)*1.07</f>
        <v>0</v>
      </c>
      <c r="E11" s="4"/>
      <c r="G11" s="16" t="s">
        <v>6</v>
      </c>
      <c r="K11" s="17">
        <v>0.08</v>
      </c>
    </row>
    <row r="12" spans="1:5" ht="14.25">
      <c r="A12" s="11">
        <f aca="true" t="shared" si="3" ref="A12:A68">A11+1</f>
        <v>3</v>
      </c>
      <c r="B12" s="3">
        <f t="shared" si="0"/>
        <v>17064</v>
      </c>
      <c r="C12" s="4">
        <f t="shared" si="1"/>
        <v>5000</v>
      </c>
      <c r="D12" s="3">
        <f t="shared" si="2"/>
        <v>0</v>
      </c>
      <c r="E12" s="4"/>
    </row>
    <row r="13" spans="1:5" ht="14.25">
      <c r="A13" s="11">
        <f t="shared" si="3"/>
        <v>4</v>
      </c>
      <c r="B13" s="3">
        <f t="shared" si="0"/>
        <v>23829.120000000003</v>
      </c>
      <c r="C13" s="4">
        <f t="shared" si="1"/>
        <v>5000</v>
      </c>
      <c r="D13" s="3">
        <f t="shared" si="2"/>
        <v>0</v>
      </c>
      <c r="E13" s="4"/>
    </row>
    <row r="14" spans="1:11" ht="14.25">
      <c r="A14" s="11">
        <f t="shared" si="3"/>
        <v>5</v>
      </c>
      <c r="B14" s="3">
        <f t="shared" si="0"/>
        <v>31135.449600000004</v>
      </c>
      <c r="C14" s="4">
        <f t="shared" si="1"/>
        <v>5000</v>
      </c>
      <c r="D14" s="3">
        <f t="shared" si="2"/>
        <v>0</v>
      </c>
      <c r="E14" s="4"/>
      <c r="G14" s="16" t="s">
        <v>11</v>
      </c>
      <c r="K14" s="19">
        <f>SUM(C10:C19)</f>
        <v>50000</v>
      </c>
    </row>
    <row r="15" spans="1:11" ht="14.25" thickBot="1">
      <c r="A15" s="11">
        <f t="shared" si="3"/>
        <v>6</v>
      </c>
      <c r="B15" s="3">
        <f t="shared" si="0"/>
        <v>39026.285568000014</v>
      </c>
      <c r="C15" s="4">
        <f t="shared" si="1"/>
        <v>5000</v>
      </c>
      <c r="D15" s="3">
        <f t="shared" si="2"/>
        <v>0</v>
      </c>
      <c r="E15" s="4"/>
      <c r="G15" s="21" t="s">
        <v>12</v>
      </c>
      <c r="H15" s="22"/>
      <c r="I15" s="22"/>
      <c r="J15" s="22"/>
      <c r="K15" s="23">
        <f>SUM(E20:E68)</f>
        <v>245000</v>
      </c>
    </row>
    <row r="16" spans="1:11" ht="14.25">
      <c r="A16" s="11">
        <f t="shared" si="3"/>
        <v>7</v>
      </c>
      <c r="B16" s="3">
        <f t="shared" si="0"/>
        <v>47548.38841344002</v>
      </c>
      <c r="C16" s="4">
        <f t="shared" si="1"/>
        <v>5000</v>
      </c>
      <c r="D16" s="3">
        <f t="shared" si="2"/>
        <v>0</v>
      </c>
      <c r="E16" s="4"/>
      <c r="G16" s="20" t="s">
        <v>13</v>
      </c>
      <c r="K16" s="19">
        <f>K14-K15</f>
        <v>-195000</v>
      </c>
    </row>
    <row r="17" spans="1:11" ht="14.25">
      <c r="A17" s="11">
        <f t="shared" si="3"/>
        <v>8</v>
      </c>
      <c r="B17" s="3">
        <f t="shared" si="0"/>
        <v>56752.25948651523</v>
      </c>
      <c r="C17" s="4">
        <f t="shared" si="1"/>
        <v>5000</v>
      </c>
      <c r="D17" s="3">
        <f t="shared" si="2"/>
        <v>0</v>
      </c>
      <c r="E17" s="4"/>
      <c r="G17" s="20"/>
      <c r="K17" s="24"/>
    </row>
    <row r="18" spans="1:5" ht="14.25">
      <c r="A18" s="11">
        <f t="shared" si="3"/>
        <v>9</v>
      </c>
      <c r="B18" s="3">
        <f t="shared" si="0"/>
        <v>66692.44024543645</v>
      </c>
      <c r="C18" s="4">
        <f t="shared" si="1"/>
        <v>5000</v>
      </c>
      <c r="D18" s="3">
        <f t="shared" si="2"/>
        <v>0</v>
      </c>
      <c r="E18" s="4"/>
    </row>
    <row r="19" spans="1:13" ht="14.25">
      <c r="A19" s="11">
        <f t="shared" si="3"/>
        <v>10</v>
      </c>
      <c r="B19" s="3">
        <f t="shared" si="0"/>
        <v>77427.83546507137</v>
      </c>
      <c r="C19" s="4">
        <f t="shared" si="1"/>
        <v>5000</v>
      </c>
      <c r="D19" s="3">
        <f>E19</f>
        <v>0</v>
      </c>
      <c r="E19" s="4"/>
      <c r="G19" s="16" t="s">
        <v>8</v>
      </c>
      <c r="K19" s="19">
        <f>B68</f>
        <v>3362491.052519451</v>
      </c>
      <c r="M19" s="25"/>
    </row>
    <row r="20" spans="1:11" ht="14.25" thickBot="1">
      <c r="A20" s="11">
        <f t="shared" si="3"/>
        <v>11</v>
      </c>
      <c r="B20" s="3">
        <f t="shared" si="0"/>
        <v>83622.06230227709</v>
      </c>
      <c r="C20" s="7"/>
      <c r="D20" s="3">
        <f>E20</f>
        <v>5000</v>
      </c>
      <c r="E20" s="4">
        <f>K10</f>
        <v>5000</v>
      </c>
      <c r="G20" s="21" t="s">
        <v>9</v>
      </c>
      <c r="H20" s="22"/>
      <c r="I20" s="22"/>
      <c r="J20" s="22"/>
      <c r="K20" s="23">
        <f>D68</f>
        <v>2847766.552820018</v>
      </c>
    </row>
    <row r="21" spans="1:11" ht="14.25">
      <c r="A21" s="11">
        <f t="shared" si="3"/>
        <v>12</v>
      </c>
      <c r="B21" s="3">
        <f t="shared" si="0"/>
        <v>90311.82728645926</v>
      </c>
      <c r="C21" s="7"/>
      <c r="D21" s="3">
        <f aca="true" t="shared" si="4" ref="D21:D68">(D20+E21)*(1+$K$11)</f>
        <v>10800</v>
      </c>
      <c r="E21" s="4">
        <f>E20</f>
        <v>5000</v>
      </c>
      <c r="G21" s="20" t="s">
        <v>10</v>
      </c>
      <c r="K21" s="19">
        <f>K19-K20</f>
        <v>514724.49969943287</v>
      </c>
    </row>
    <row r="22" spans="1:5" ht="14.25">
      <c r="A22" s="11">
        <f t="shared" si="3"/>
        <v>13</v>
      </c>
      <c r="B22" s="3">
        <f t="shared" si="0"/>
        <v>97536.773469376</v>
      </c>
      <c r="C22" s="7"/>
      <c r="D22" s="3">
        <f t="shared" si="4"/>
        <v>17064</v>
      </c>
      <c r="E22" s="4">
        <f aca="true" t="shared" si="5" ref="E22:E68">E21</f>
        <v>5000</v>
      </c>
    </row>
    <row r="23" spans="1:5" ht="14.25">
      <c r="A23" s="11">
        <f t="shared" si="3"/>
        <v>14</v>
      </c>
      <c r="B23" s="3">
        <f t="shared" si="0"/>
        <v>105339.71534692608</v>
      </c>
      <c r="C23" s="7"/>
      <c r="D23" s="3">
        <f t="shared" si="4"/>
        <v>23829.120000000003</v>
      </c>
      <c r="E23" s="4">
        <f t="shared" si="5"/>
        <v>5000</v>
      </c>
    </row>
    <row r="24" spans="1:11" ht="14.25">
      <c r="A24" s="11">
        <f t="shared" si="3"/>
        <v>15</v>
      </c>
      <c r="B24" s="3">
        <f t="shared" si="0"/>
        <v>113766.89257468017</v>
      </c>
      <c r="C24" s="7"/>
      <c r="D24" s="3">
        <f t="shared" si="4"/>
        <v>31135.449600000004</v>
      </c>
      <c r="E24" s="4">
        <f t="shared" si="5"/>
        <v>5000</v>
      </c>
      <c r="G24" s="20" t="s">
        <v>15</v>
      </c>
      <c r="K24" s="26">
        <f>K19/K14</f>
        <v>67.24982105038902</v>
      </c>
    </row>
    <row r="25" spans="1:11" ht="14.25">
      <c r="A25" s="11">
        <f t="shared" si="3"/>
        <v>16</v>
      </c>
      <c r="B25" s="3">
        <f t="shared" si="0"/>
        <v>122868.24398065459</v>
      </c>
      <c r="C25" s="7"/>
      <c r="D25" s="3">
        <f t="shared" si="4"/>
        <v>39026.285568000014</v>
      </c>
      <c r="E25" s="4">
        <f t="shared" si="5"/>
        <v>5000</v>
      </c>
      <c r="G25" s="20" t="s">
        <v>16</v>
      </c>
      <c r="K25" s="27">
        <f>K20/K15</f>
        <v>11.623536950285787</v>
      </c>
    </row>
    <row r="26" spans="1:5" ht="14.25">
      <c r="A26" s="11">
        <f t="shared" si="3"/>
        <v>17</v>
      </c>
      <c r="B26" s="3">
        <f t="shared" si="0"/>
        <v>132697.70349910695</v>
      </c>
      <c r="C26" s="7"/>
      <c r="D26" s="3">
        <f t="shared" si="4"/>
        <v>47548.38841344002</v>
      </c>
      <c r="E26" s="4">
        <f t="shared" si="5"/>
        <v>5000</v>
      </c>
    </row>
    <row r="27" spans="1:5" ht="14.25">
      <c r="A27" s="11">
        <f t="shared" si="3"/>
        <v>18</v>
      </c>
      <c r="B27" s="3">
        <f t="shared" si="0"/>
        <v>143313.51977903553</v>
      </c>
      <c r="C27" s="7"/>
      <c r="D27" s="3">
        <f t="shared" si="4"/>
        <v>56752.25948651523</v>
      </c>
      <c r="E27" s="4">
        <f t="shared" si="5"/>
        <v>5000</v>
      </c>
    </row>
    <row r="28" spans="1:5" ht="14.25">
      <c r="A28" s="11">
        <f t="shared" si="3"/>
        <v>19</v>
      </c>
      <c r="B28" s="3">
        <f t="shared" si="0"/>
        <v>154778.6013613584</v>
      </c>
      <c r="C28" s="7"/>
      <c r="D28" s="3">
        <f t="shared" si="4"/>
        <v>66692.44024543645</v>
      </c>
      <c r="E28" s="4">
        <f t="shared" si="5"/>
        <v>5000</v>
      </c>
    </row>
    <row r="29" spans="1:5" ht="14.25">
      <c r="A29" s="11">
        <f t="shared" si="3"/>
        <v>20</v>
      </c>
      <c r="B29" s="3">
        <f t="shared" si="0"/>
        <v>167160.88947026708</v>
      </c>
      <c r="C29" s="7"/>
      <c r="D29" s="3">
        <f t="shared" si="4"/>
        <v>77427.83546507137</v>
      </c>
      <c r="E29" s="4">
        <f t="shared" si="5"/>
        <v>5000</v>
      </c>
    </row>
    <row r="30" spans="1:5" ht="14.25">
      <c r="A30" s="11">
        <f t="shared" si="3"/>
        <v>21</v>
      </c>
      <c r="B30" s="3">
        <f t="shared" si="0"/>
        <v>180533.76062788846</v>
      </c>
      <c r="C30" s="7"/>
      <c r="D30" s="3">
        <f t="shared" si="4"/>
        <v>89022.06230227709</v>
      </c>
      <c r="E30" s="4">
        <f t="shared" si="5"/>
        <v>5000</v>
      </c>
    </row>
    <row r="31" spans="1:5" ht="14.25">
      <c r="A31" s="11">
        <f t="shared" si="3"/>
        <v>22</v>
      </c>
      <c r="B31" s="3">
        <f t="shared" si="0"/>
        <v>194976.46147811954</v>
      </c>
      <c r="C31" s="7"/>
      <c r="D31" s="3">
        <f t="shared" si="4"/>
        <v>101543.82728645926</v>
      </c>
      <c r="E31" s="4">
        <f t="shared" si="5"/>
        <v>5000</v>
      </c>
    </row>
    <row r="32" spans="1:5" ht="14.25">
      <c r="A32" s="11">
        <f t="shared" si="3"/>
        <v>23</v>
      </c>
      <c r="B32" s="3">
        <f t="shared" si="0"/>
        <v>210574.57839636912</v>
      </c>
      <c r="C32" s="7"/>
      <c r="D32" s="3">
        <f t="shared" si="4"/>
        <v>115067.33346937601</v>
      </c>
      <c r="E32" s="4">
        <f t="shared" si="5"/>
        <v>5000</v>
      </c>
    </row>
    <row r="33" spans="1:5" ht="14.25">
      <c r="A33" s="11">
        <f t="shared" si="3"/>
        <v>24</v>
      </c>
      <c r="B33" s="3">
        <f t="shared" si="0"/>
        <v>227420.54466807866</v>
      </c>
      <c r="C33" s="7"/>
      <c r="D33" s="3">
        <f t="shared" si="4"/>
        <v>129672.7201469261</v>
      </c>
      <c r="E33" s="4">
        <f t="shared" si="5"/>
        <v>5000</v>
      </c>
    </row>
    <row r="34" spans="1:5" ht="14.25">
      <c r="A34" s="11">
        <f t="shared" si="3"/>
        <v>25</v>
      </c>
      <c r="B34" s="3">
        <f t="shared" si="0"/>
        <v>245614.18824152497</v>
      </c>
      <c r="C34" s="7"/>
      <c r="D34" s="3">
        <f t="shared" si="4"/>
        <v>145446.5377586802</v>
      </c>
      <c r="E34" s="4">
        <f t="shared" si="5"/>
        <v>5000</v>
      </c>
    </row>
    <row r="35" spans="1:5" ht="14.25">
      <c r="A35" s="11">
        <f t="shared" si="3"/>
        <v>26</v>
      </c>
      <c r="B35" s="3">
        <f t="shared" si="0"/>
        <v>265263.32330084697</v>
      </c>
      <c r="C35" s="7"/>
      <c r="D35" s="3">
        <f t="shared" si="4"/>
        <v>162482.26077937463</v>
      </c>
      <c r="E35" s="4">
        <f t="shared" si="5"/>
        <v>5000</v>
      </c>
    </row>
    <row r="36" spans="1:5" ht="14.25">
      <c r="A36" s="11">
        <f t="shared" si="3"/>
        <v>27</v>
      </c>
      <c r="B36" s="3">
        <f t="shared" si="0"/>
        <v>286484.3891649147</v>
      </c>
      <c r="C36" s="7"/>
      <c r="D36" s="3">
        <f t="shared" si="4"/>
        <v>180880.8416417246</v>
      </c>
      <c r="E36" s="4">
        <f t="shared" si="5"/>
        <v>5000</v>
      </c>
    </row>
    <row r="37" spans="1:5" ht="14.25">
      <c r="A37" s="11">
        <f t="shared" si="3"/>
        <v>28</v>
      </c>
      <c r="B37" s="3">
        <f t="shared" si="0"/>
        <v>309403.14029810793</v>
      </c>
      <c r="C37" s="7"/>
      <c r="D37" s="3">
        <f t="shared" si="4"/>
        <v>200751.30897306258</v>
      </c>
      <c r="E37" s="4">
        <f t="shared" si="5"/>
        <v>5000</v>
      </c>
    </row>
    <row r="38" spans="1:5" ht="14.25">
      <c r="A38" s="11">
        <f t="shared" si="3"/>
        <v>29</v>
      </c>
      <c r="B38" s="3">
        <f t="shared" si="0"/>
        <v>334155.3915219566</v>
      </c>
      <c r="C38" s="7"/>
      <c r="D38" s="3">
        <f t="shared" si="4"/>
        <v>222211.4136909076</v>
      </c>
      <c r="E38" s="4">
        <f t="shared" si="5"/>
        <v>5000</v>
      </c>
    </row>
    <row r="39" spans="1:5" ht="14.25">
      <c r="A39" s="11">
        <f t="shared" si="3"/>
        <v>30</v>
      </c>
      <c r="B39" s="3">
        <f t="shared" si="0"/>
        <v>360887.82284371316</v>
      </c>
      <c r="C39" s="7"/>
      <c r="D39" s="3">
        <f t="shared" si="4"/>
        <v>245388.3267861802</v>
      </c>
      <c r="E39" s="4">
        <f t="shared" si="5"/>
        <v>5000</v>
      </c>
    </row>
    <row r="40" spans="1:5" ht="14.25">
      <c r="A40" s="11">
        <f t="shared" si="3"/>
        <v>31</v>
      </c>
      <c r="B40" s="3">
        <f t="shared" si="0"/>
        <v>389758.84867121023</v>
      </c>
      <c r="C40" s="7"/>
      <c r="D40" s="3">
        <f t="shared" si="4"/>
        <v>270419.39292907465</v>
      </c>
      <c r="E40" s="4">
        <f t="shared" si="5"/>
        <v>5000</v>
      </c>
    </row>
    <row r="41" spans="1:5" ht="14.25">
      <c r="A41" s="11">
        <f t="shared" si="3"/>
        <v>32</v>
      </c>
      <c r="B41" s="3">
        <f t="shared" si="0"/>
        <v>420939.5565649071</v>
      </c>
      <c r="C41" s="7"/>
      <c r="D41" s="3">
        <f t="shared" si="4"/>
        <v>297452.94436340063</v>
      </c>
      <c r="E41" s="4">
        <f t="shared" si="5"/>
        <v>5000</v>
      </c>
    </row>
    <row r="42" spans="1:5" ht="14.25">
      <c r="A42" s="11">
        <f t="shared" si="3"/>
        <v>33</v>
      </c>
      <c r="B42" s="3">
        <f t="shared" si="0"/>
        <v>454614.72109009966</v>
      </c>
      <c r="C42" s="7"/>
      <c r="D42" s="3">
        <f t="shared" si="4"/>
        <v>326649.1799124727</v>
      </c>
      <c r="E42" s="4">
        <f t="shared" si="5"/>
        <v>5000</v>
      </c>
    </row>
    <row r="43" spans="1:5" ht="14.25">
      <c r="A43" s="11">
        <f t="shared" si="3"/>
        <v>34</v>
      </c>
      <c r="B43" s="3">
        <f aca="true" t="shared" si="6" ref="B43:B68">(B42+C43)*(1+$K$11)</f>
        <v>490983.89877730765</v>
      </c>
      <c r="C43" s="7"/>
      <c r="D43" s="3">
        <f t="shared" si="4"/>
        <v>358181.11430547055</v>
      </c>
      <c r="E43" s="4">
        <f t="shared" si="5"/>
        <v>5000</v>
      </c>
    </row>
    <row r="44" spans="1:5" ht="14.25">
      <c r="A44" s="11">
        <f t="shared" si="3"/>
        <v>35</v>
      </c>
      <c r="B44" s="3">
        <f t="shared" si="6"/>
        <v>530262.6106794924</v>
      </c>
      <c r="C44" s="7"/>
      <c r="D44" s="3">
        <f t="shared" si="4"/>
        <v>392235.6034499082</v>
      </c>
      <c r="E44" s="4">
        <f t="shared" si="5"/>
        <v>5000</v>
      </c>
    </row>
    <row r="45" spans="1:5" ht="14.25">
      <c r="A45" s="11">
        <f t="shared" si="3"/>
        <v>36</v>
      </c>
      <c r="B45" s="3">
        <f t="shared" si="6"/>
        <v>572683.6195338517</v>
      </c>
      <c r="C45" s="7"/>
      <c r="D45" s="3">
        <f t="shared" si="4"/>
        <v>429014.4517259009</v>
      </c>
      <c r="E45" s="4">
        <f t="shared" si="5"/>
        <v>5000</v>
      </c>
    </row>
    <row r="46" spans="1:5" ht="14.25">
      <c r="A46" s="11">
        <f t="shared" si="3"/>
        <v>37</v>
      </c>
      <c r="B46" s="3">
        <f t="shared" si="6"/>
        <v>618498.3090965599</v>
      </c>
      <c r="C46" s="7"/>
      <c r="D46" s="3">
        <f t="shared" si="4"/>
        <v>468735.60786397295</v>
      </c>
      <c r="E46" s="4">
        <f t="shared" si="5"/>
        <v>5000</v>
      </c>
    </row>
    <row r="47" spans="1:5" ht="14.25">
      <c r="A47" s="11">
        <f t="shared" si="3"/>
        <v>38</v>
      </c>
      <c r="B47" s="3">
        <f t="shared" si="6"/>
        <v>667978.1738242847</v>
      </c>
      <c r="C47" s="7"/>
      <c r="D47" s="3">
        <f t="shared" si="4"/>
        <v>511634.45649309084</v>
      </c>
      <c r="E47" s="4">
        <f t="shared" si="5"/>
        <v>5000</v>
      </c>
    </row>
    <row r="48" spans="1:5" ht="14.25">
      <c r="A48" s="11">
        <f t="shared" si="3"/>
        <v>39</v>
      </c>
      <c r="B48" s="3">
        <f t="shared" si="6"/>
        <v>721416.4277302275</v>
      </c>
      <c r="C48" s="7"/>
      <c r="D48" s="3">
        <f t="shared" si="4"/>
        <v>557965.2130125382</v>
      </c>
      <c r="E48" s="4">
        <f t="shared" si="5"/>
        <v>5000</v>
      </c>
    </row>
    <row r="49" spans="1:5" ht="14.25">
      <c r="A49" s="11">
        <f t="shared" si="3"/>
        <v>40</v>
      </c>
      <c r="B49" s="3">
        <f t="shared" si="6"/>
        <v>779129.7419486457</v>
      </c>
      <c r="C49" s="7"/>
      <c r="D49" s="3">
        <f t="shared" si="4"/>
        <v>608002.4300535412</v>
      </c>
      <c r="E49" s="4">
        <f t="shared" si="5"/>
        <v>5000</v>
      </c>
    </row>
    <row r="50" spans="1:5" ht="14.25">
      <c r="A50" s="11">
        <f t="shared" si="3"/>
        <v>41</v>
      </c>
      <c r="B50" s="3">
        <f t="shared" si="6"/>
        <v>841460.1213045374</v>
      </c>
      <c r="C50" s="7"/>
      <c r="D50" s="3">
        <f t="shared" si="4"/>
        <v>662042.6244578245</v>
      </c>
      <c r="E50" s="4">
        <f t="shared" si="5"/>
        <v>5000</v>
      </c>
    </row>
    <row r="51" spans="1:5" ht="14.25">
      <c r="A51" s="11">
        <f t="shared" si="3"/>
        <v>42</v>
      </c>
      <c r="B51" s="3">
        <f t="shared" si="6"/>
        <v>908776.9310089004</v>
      </c>
      <c r="C51" s="7"/>
      <c r="D51" s="3">
        <f t="shared" si="4"/>
        <v>720406.0344144505</v>
      </c>
      <c r="E51" s="4">
        <f t="shared" si="5"/>
        <v>5000</v>
      </c>
    </row>
    <row r="52" spans="1:5" ht="14.25">
      <c r="A52" s="11">
        <f t="shared" si="3"/>
        <v>43</v>
      </c>
      <c r="B52" s="3">
        <f t="shared" si="6"/>
        <v>981479.0854896125</v>
      </c>
      <c r="C52" s="7"/>
      <c r="D52" s="3">
        <f t="shared" si="4"/>
        <v>783438.5171676066</v>
      </c>
      <c r="E52" s="4">
        <f t="shared" si="5"/>
        <v>5000</v>
      </c>
    </row>
    <row r="53" spans="1:5" ht="14.25">
      <c r="A53" s="11">
        <f t="shared" si="3"/>
        <v>44</v>
      </c>
      <c r="B53" s="3">
        <f t="shared" si="6"/>
        <v>1059997.4123287816</v>
      </c>
      <c r="C53" s="7"/>
      <c r="D53" s="3">
        <f t="shared" si="4"/>
        <v>851513.5985410152</v>
      </c>
      <c r="E53" s="4">
        <f t="shared" si="5"/>
        <v>5000</v>
      </c>
    </row>
    <row r="54" spans="1:5" ht="14.25">
      <c r="A54" s="11">
        <f t="shared" si="3"/>
        <v>45</v>
      </c>
      <c r="B54" s="3">
        <f t="shared" si="6"/>
        <v>1144797.2053150842</v>
      </c>
      <c r="C54" s="7"/>
      <c r="D54" s="3">
        <f t="shared" si="4"/>
        <v>925034.6864242965</v>
      </c>
      <c r="E54" s="4">
        <f t="shared" si="5"/>
        <v>5000</v>
      </c>
    </row>
    <row r="55" spans="1:5" ht="14.25">
      <c r="A55" s="11">
        <f t="shared" si="3"/>
        <v>46</v>
      </c>
      <c r="B55" s="3">
        <f t="shared" si="6"/>
        <v>1236380.981740291</v>
      </c>
      <c r="C55" s="7"/>
      <c r="D55" s="3">
        <f t="shared" si="4"/>
        <v>1004437.4613382403</v>
      </c>
      <c r="E55" s="4">
        <f t="shared" si="5"/>
        <v>5000</v>
      </c>
    </row>
    <row r="56" spans="1:5" ht="14.25">
      <c r="A56" s="11">
        <f t="shared" si="3"/>
        <v>47</v>
      </c>
      <c r="B56" s="3">
        <f t="shared" si="6"/>
        <v>1335291.4602795143</v>
      </c>
      <c r="C56" s="7"/>
      <c r="D56" s="3">
        <f t="shared" si="4"/>
        <v>1090192.4582452995</v>
      </c>
      <c r="E56" s="4">
        <f t="shared" si="5"/>
        <v>5000</v>
      </c>
    </row>
    <row r="57" spans="1:5" ht="14.25">
      <c r="A57" s="11">
        <f t="shared" si="3"/>
        <v>48</v>
      </c>
      <c r="B57" s="3">
        <f t="shared" si="6"/>
        <v>1442114.7771018755</v>
      </c>
      <c r="C57" s="7"/>
      <c r="D57" s="3">
        <f t="shared" si="4"/>
        <v>1182807.8549049236</v>
      </c>
      <c r="E57" s="4">
        <f t="shared" si="5"/>
        <v>5000</v>
      </c>
    </row>
    <row r="58" spans="1:5" ht="14.25">
      <c r="A58" s="11">
        <f t="shared" si="3"/>
        <v>49</v>
      </c>
      <c r="B58" s="3">
        <f t="shared" si="6"/>
        <v>1557483.9592700256</v>
      </c>
      <c r="C58" s="7"/>
      <c r="D58" s="3">
        <f t="shared" si="4"/>
        <v>1282832.4832973175</v>
      </c>
      <c r="E58" s="4">
        <f t="shared" si="5"/>
        <v>5000</v>
      </c>
    </row>
    <row r="59" spans="1:5" ht="14.25">
      <c r="A59" s="11">
        <f t="shared" si="3"/>
        <v>50</v>
      </c>
      <c r="B59" s="3">
        <f t="shared" si="6"/>
        <v>1682082.6760116278</v>
      </c>
      <c r="C59" s="7"/>
      <c r="D59" s="3">
        <f t="shared" si="4"/>
        <v>1390859.081961103</v>
      </c>
      <c r="E59" s="4">
        <f t="shared" si="5"/>
        <v>5000</v>
      </c>
    </row>
    <row r="60" spans="1:5" ht="14.25">
      <c r="A60" s="11">
        <f t="shared" si="3"/>
        <v>51</v>
      </c>
      <c r="B60" s="3">
        <f t="shared" si="6"/>
        <v>1816649.2900925581</v>
      </c>
      <c r="C60" s="7"/>
      <c r="D60" s="3">
        <f t="shared" si="4"/>
        <v>1507527.8085179913</v>
      </c>
      <c r="E60" s="4">
        <f t="shared" si="5"/>
        <v>5000</v>
      </c>
    </row>
    <row r="61" spans="1:5" ht="14.25">
      <c r="A61" s="11">
        <f t="shared" si="3"/>
        <v>52</v>
      </c>
      <c r="B61" s="3">
        <f t="shared" si="6"/>
        <v>1961981.233299963</v>
      </c>
      <c r="C61" s="7"/>
      <c r="D61" s="3">
        <f t="shared" si="4"/>
        <v>1633530.0331994307</v>
      </c>
      <c r="E61" s="4">
        <f t="shared" si="5"/>
        <v>5000</v>
      </c>
    </row>
    <row r="62" spans="1:5" ht="14.25">
      <c r="A62" s="11">
        <f t="shared" si="3"/>
        <v>53</v>
      </c>
      <c r="B62" s="3">
        <f t="shared" si="6"/>
        <v>2118939.73196396</v>
      </c>
      <c r="C62" s="7"/>
      <c r="D62" s="3">
        <f t="shared" si="4"/>
        <v>1769612.4358553851</v>
      </c>
      <c r="E62" s="4">
        <f t="shared" si="5"/>
        <v>5000</v>
      </c>
    </row>
    <row r="63" spans="1:5" ht="14.25">
      <c r="A63" s="11">
        <f t="shared" si="3"/>
        <v>54</v>
      </c>
      <c r="B63" s="3">
        <f t="shared" si="6"/>
        <v>2288454.910521077</v>
      </c>
      <c r="C63" s="7"/>
      <c r="D63" s="3">
        <f t="shared" si="4"/>
        <v>1916581.4307238162</v>
      </c>
      <c r="E63" s="4">
        <f t="shared" si="5"/>
        <v>5000</v>
      </c>
    </row>
    <row r="64" spans="1:5" ht="14.25">
      <c r="A64" s="11">
        <f t="shared" si="3"/>
        <v>55</v>
      </c>
      <c r="B64" s="3">
        <f t="shared" si="6"/>
        <v>2471531.3033627635</v>
      </c>
      <c r="C64" s="7"/>
      <c r="D64" s="3">
        <f t="shared" si="4"/>
        <v>2075307.9451817216</v>
      </c>
      <c r="E64" s="4">
        <f t="shared" si="5"/>
        <v>5000</v>
      </c>
    </row>
    <row r="65" spans="1:5" ht="14.25">
      <c r="A65" s="11">
        <f t="shared" si="3"/>
        <v>56</v>
      </c>
      <c r="B65" s="3">
        <f t="shared" si="6"/>
        <v>2669253.8076317846</v>
      </c>
      <c r="C65" s="7"/>
      <c r="D65" s="3">
        <f t="shared" si="4"/>
        <v>2246732.5807962595</v>
      </c>
      <c r="E65" s="4">
        <f t="shared" si="5"/>
        <v>5000</v>
      </c>
    </row>
    <row r="66" spans="1:5" ht="14.25">
      <c r="A66" s="11">
        <f t="shared" si="3"/>
        <v>57</v>
      </c>
      <c r="B66" s="3">
        <f t="shared" si="6"/>
        <v>2882794.1122423275</v>
      </c>
      <c r="C66" s="7"/>
      <c r="D66" s="3">
        <f t="shared" si="4"/>
        <v>2431871.1872599605</v>
      </c>
      <c r="E66" s="4">
        <f t="shared" si="5"/>
        <v>5000</v>
      </c>
    </row>
    <row r="67" spans="1:5" ht="14.25">
      <c r="A67" s="11">
        <f t="shared" si="3"/>
        <v>58</v>
      </c>
      <c r="B67" s="3">
        <f t="shared" si="6"/>
        <v>3113417.6412217137</v>
      </c>
      <c r="C67" s="7"/>
      <c r="D67" s="3">
        <f t="shared" si="4"/>
        <v>2631820.8822407573</v>
      </c>
      <c r="E67" s="4">
        <f t="shared" si="5"/>
        <v>5000</v>
      </c>
    </row>
    <row r="68" spans="1:5" ht="14.25" thickBot="1">
      <c r="A68" s="12">
        <f t="shared" si="3"/>
        <v>59</v>
      </c>
      <c r="B68" s="5">
        <f t="shared" si="6"/>
        <v>3362491.052519451</v>
      </c>
      <c r="C68" s="8"/>
      <c r="D68" s="5">
        <f t="shared" si="4"/>
        <v>2847766.552820018</v>
      </c>
      <c r="E68" s="6">
        <f t="shared" si="5"/>
        <v>5000</v>
      </c>
    </row>
    <row r="69" spans="1:5" ht="14.25" thickBot="1">
      <c r="A69" s="15" t="s">
        <v>18</v>
      </c>
      <c r="B69" s="28">
        <f>B68</f>
        <v>3362491.052519451</v>
      </c>
      <c r="C69" s="29">
        <f>SUM(C10:C68)</f>
        <v>50000</v>
      </c>
      <c r="D69" s="28">
        <f>D68</f>
        <v>2847766.552820018</v>
      </c>
      <c r="E69" s="29">
        <f>SUM(E10:E68)</f>
        <v>245000</v>
      </c>
    </row>
  </sheetData>
  <sheetProtection/>
  <mergeCells count="5">
    <mergeCell ref="A3:K6"/>
    <mergeCell ref="A1:K1"/>
    <mergeCell ref="B8:C8"/>
    <mergeCell ref="D8:E8"/>
    <mergeCell ref="A8:A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Ungerecht</dc:creator>
  <cp:keywords/>
  <dc:description/>
  <cp:lastModifiedBy>Tyler Miller</cp:lastModifiedBy>
  <cp:lastPrinted>2019-06-21T20:36:42Z</cp:lastPrinted>
  <dcterms:created xsi:type="dcterms:W3CDTF">2010-06-19T23:49:17Z</dcterms:created>
  <dcterms:modified xsi:type="dcterms:W3CDTF">2019-06-21T20:40:18Z</dcterms:modified>
  <cp:category/>
  <cp:version/>
  <cp:contentType/>
  <cp:contentStatus/>
</cp:coreProperties>
</file>